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<sst xmlns="http://schemas.openxmlformats.org/spreadsheetml/2006/main" count="66" uniqueCount="61">
  <si>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</si>
  <si>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</si>
  <si>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</si>
  <si>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</si>
  <si>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</si>
  <si>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</si>
  <si>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</si>
  <si>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</si>
  <si>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</si>
  <si>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</si>
  <si>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</si>
  <si>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</si>
  <si>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</si>
  <si>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</si>
  <si>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</si>
  <si>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</si>
  <si>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</si>
  <si>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</si>
  <si>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</si>
  <si>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</si>
  <si>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</si>
  <si>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</si>
  <si>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</si>
  <si>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</si>
  <si>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</si>
  <si>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</si>
  <si>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</si>
  <si>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</si>
  <si>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</si>
  <si>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</si>
  <si>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</si>
  <si>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</si>
  <si>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</si>
  <si>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</si>
  <si>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</si>
  <si>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</si>
  <si>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</si>
  <si>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</si>
  <si>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</si>
  <si>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</si>
  <si>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</si>
  <si>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</si>
  <si>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</si>
  <si>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</si>
  <si>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</si>
  <si>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</si>
  <si>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</si>
  <si>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</si>
  <si>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</si>
  <si>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</si>
  <si>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</si>
  <si>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</si>
  <si>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</si>
  <si>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</si>
  <si>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</si>
  <si>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</si>
  <si>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</si>
  <si>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</si>
  <si>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2024 год</t>
    </r>
  </si>
  <si>
    <t>на 01.04.2024 года</t>
  </si>
  <si>
    <t>Перечисления для осуществления возврата(зачета)излишне уплаченных или излишне взысканных сумм налогов, сборов и иных платежей , а также сумм процентов за несвоевременное осуществление такого возврата и прцентов, начисленных на излишне взысканные суммы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</si>
</sst>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4" fillId="0" borderId="18" xfId="0" applyFont="1" applyFill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20" zoomScaleNormal="120" workbookViewId="0" topLeftCell="A1">
      <selection activeCell="C57" sqref="C57"/>
    </sheetView>
  </sheetViews>
  <sheetFormatPr defaultColWidth="9.140625" defaultRowHeight="15"/>
  <cols>
    <col min="1" max="1" width="61.1406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7"/>
      <c r="F2" s="67"/>
      <c r="G2" s="67"/>
    </row>
    <row r="3" spans="1:7" ht="15" customHeight="1">
      <c r="A3" s="3"/>
      <c r="B3" s="3"/>
      <c r="C3" s="3"/>
      <c r="D3" s="3"/>
      <c r="E3" s="67"/>
      <c r="F3" s="67"/>
      <c r="G3" s="67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69"/>
      <c r="B5" s="68" t="s">
        <v>0</v>
      </c>
      <c r="C5" s="68"/>
      <c r="D5" s="68"/>
      <c r="E5" s="68" t="s">
        <v>50</v>
      </c>
      <c r="F5" s="68"/>
      <c r="G5" s="68"/>
    </row>
    <row r="6" spans="1:7" ht="48.75" customHeight="1">
      <c r="A6" s="69"/>
      <c r="B6" s="54" t="s">
        <v>58</v>
      </c>
      <c r="C6" s="54" t="s">
        <v>1</v>
      </c>
      <c r="D6" s="55" t="s">
        <v>2</v>
      </c>
      <c r="E6" s="54" t="s">
        <v>58</v>
      </c>
      <c r="F6" s="54" t="s">
        <v>1</v>
      </c>
      <c r="G6" s="55" t="s">
        <v>2</v>
      </c>
    </row>
    <row r="7" spans="1:7" ht="18">
      <c r="A7" s="70" t="s">
        <v>9</v>
      </c>
      <c r="B7" s="71"/>
      <c r="C7" s="71"/>
      <c r="D7" s="71"/>
      <c r="E7" s="71"/>
      <c r="F7" s="71"/>
      <c r="G7" s="72"/>
    </row>
    <row r="8" spans="1:7" ht="15">
      <c r="A8" s="13" t="s">
        <v>30</v>
      </c>
      <c r="B8" s="14">
        <f>B9+B10+B11+B12+B17</f>
        <v>212458.6</v>
      </c>
      <c r="C8" s="14">
        <f>C9+C10+C11+C12+C17</f>
        <v>46624.600000000006</v>
      </c>
      <c r="D8" s="15">
        <f>C8/B8*100</f>
        <v>21.945263689019885</v>
      </c>
      <c r="E8" s="14">
        <f>E9+E10+E11+E12+E17</f>
        <v>133604.5</v>
      </c>
      <c r="F8" s="14">
        <f>F9+F10+F11+F12+F17</f>
        <v>27764.7</v>
      </c>
      <c r="G8" s="16">
        <f>F8/E8*100</f>
        <v>20.7812611102171</v>
      </c>
    </row>
    <row r="9" spans="1:7" ht="15">
      <c r="A9" s="17" t="s">
        <v>4</v>
      </c>
      <c r="B9" s="18">
        <v>65152.6</v>
      </c>
      <c r="C9" s="18">
        <v>13614.2</v>
      </c>
      <c r="D9" s="20">
        <f>C9/B9*100</f>
        <v>20.895866013021738</v>
      </c>
      <c r="E9" s="20">
        <v>43435.1</v>
      </c>
      <c r="F9" s="20">
        <v>9073.9</v>
      </c>
      <c r="G9" s="20">
        <f>F9/E9*100</f>
        <v>20.89070820603613</v>
      </c>
    </row>
    <row r="10" spans="1:7" ht="39.75" customHeight="1">
      <c r="A10" s="17" t="s">
        <v>5</v>
      </c>
      <c r="B10" s="18">
        <v>25649.3</v>
      </c>
      <c r="C10" s="18">
        <v>6522.8</v>
      </c>
      <c r="D10" s="20">
        <f>C10/B10*100</f>
        <v>25.43071350875073</v>
      </c>
      <c r="E10" s="18">
        <v>173.4</v>
      </c>
      <c r="F10" s="19">
        <v>44.1</v>
      </c>
      <c r="G10" s="20">
        <f>F10/E10*100</f>
        <v>25.432525951557096</v>
      </c>
    </row>
    <row r="11" spans="1:7" ht="19.5" customHeight="1">
      <c r="A11" s="17" t="s">
        <v>31</v>
      </c>
      <c r="B11" s="18">
        <v>61345</v>
      </c>
      <c r="C11" s="18">
        <v>14794.9</v>
      </c>
      <c r="D11" s="20">
        <f>C11/B11*100</f>
        <v>24.11753199119733</v>
      </c>
      <c r="E11" s="18">
        <v>54303.7</v>
      </c>
      <c r="F11" s="19">
        <v>11261.5</v>
      </c>
      <c r="G11" s="20">
        <f>F11/E11*100</f>
        <v>20.73799759500734</v>
      </c>
    </row>
    <row r="12" spans="1:7" ht="19.5" customHeight="1">
      <c r="A12" s="17" t="s">
        <v>38</v>
      </c>
      <c r="B12" s="18">
        <f>SUM(B14+B15+B16)</f>
        <v>52695.600000000006</v>
      </c>
      <c r="C12" s="18">
        <f>SUM(C14+C15+C16)</f>
        <v>9835.400000000001</v>
      </c>
      <c r="D12" s="20">
        <f>C12/B12*100</f>
        <v>18.664556433554225</v>
      </c>
      <c r="E12" s="18">
        <f>SUM(E14+E15+E16)</f>
        <v>28085.3</v>
      </c>
      <c r="F12" s="18">
        <f>SUM(F14+F15+F16)</f>
        <v>5533.5</v>
      </c>
      <c r="G12" s="20">
        <f>F12/E12*100</f>
        <v>19.702477808675713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28085.3</v>
      </c>
      <c r="C14" s="18">
        <v>5533.5</v>
      </c>
      <c r="D14" s="20">
        <f aca="true" t="shared" si="0" ref="D14:D33">C14/B14*100</f>
        <v>19.702477808675713</v>
      </c>
      <c r="E14" s="18">
        <v>28085.3</v>
      </c>
      <c r="F14" s="19">
        <v>5533.5</v>
      </c>
      <c r="G14" s="20">
        <f aca="true" t="shared" si="1" ref="G14:G33">F14/E14*100</f>
        <v>19.702477808675713</v>
      </c>
      <c r="I14" s="2"/>
    </row>
    <row r="15" spans="1:7" ht="15">
      <c r="A15" s="23" t="s">
        <v>49</v>
      </c>
      <c r="B15" s="18">
        <v>7237</v>
      </c>
      <c r="C15" s="18">
        <v>1849.6</v>
      </c>
      <c r="D15" s="20">
        <f t="shared" si="0"/>
        <v>25.557551471604256</v>
      </c>
      <c r="E15" s="24">
        <v>0</v>
      </c>
      <c r="F15" s="19">
        <v>0</v>
      </c>
      <c r="G15" s="20" t="e">
        <f t="shared" si="1"/>
        <v>#DIV/0!</v>
      </c>
    </row>
    <row r="16" spans="1:7" ht="15">
      <c r="A16" s="23" t="s">
        <v>48</v>
      </c>
      <c r="B16" s="25">
        <v>17373.3</v>
      </c>
      <c r="C16" s="25">
        <v>2452.3</v>
      </c>
      <c r="D16" s="20">
        <f t="shared" si="0"/>
        <v>14.115337903564667</v>
      </c>
      <c r="E16" s="20">
        <v>0</v>
      </c>
      <c r="F16" s="25">
        <v>0</v>
      </c>
      <c r="G16" s="20" t="e">
        <f t="shared" si="1"/>
        <v>#DIV/0!</v>
      </c>
    </row>
    <row r="17" spans="1:7" ht="15.75" thickBot="1">
      <c r="A17" s="26" t="s">
        <v>32</v>
      </c>
      <c r="B17" s="27">
        <v>7616.1</v>
      </c>
      <c r="C17" s="27">
        <v>1857.3</v>
      </c>
      <c r="D17" s="20">
        <f t="shared" si="0"/>
        <v>24.386497026036945</v>
      </c>
      <c r="E17" s="27">
        <v>7607</v>
      </c>
      <c r="F17" s="27">
        <v>1851.7</v>
      </c>
      <c r="G17" s="27">
        <f t="shared" si="1"/>
        <v>24.34205337189431</v>
      </c>
    </row>
    <row r="18" spans="1:7" ht="15" customHeight="1">
      <c r="A18" s="28" t="s">
        <v>33</v>
      </c>
      <c r="B18" s="29">
        <f>SUM(B19:B23)</f>
        <v>49589.6</v>
      </c>
      <c r="C18" s="29">
        <f>SUM(C19:C23)</f>
        <v>2649.2999999999997</v>
      </c>
      <c r="D18" s="30">
        <f t="shared" si="0"/>
        <v>5.3424508364657095</v>
      </c>
      <c r="E18" s="29">
        <f>SUM(E19:E23)</f>
        <v>48128.49999999999</v>
      </c>
      <c r="F18" s="29">
        <f>SUM(F19:F23)</f>
        <v>2131.6</v>
      </c>
      <c r="G18" s="30">
        <f t="shared" si="1"/>
        <v>4.428976593910053</v>
      </c>
    </row>
    <row r="19" spans="1:7" ht="42.75">
      <c r="A19" s="31" t="s">
        <v>34</v>
      </c>
      <c r="B19" s="32">
        <v>47979.3</v>
      </c>
      <c r="C19" s="32">
        <v>1853.4</v>
      </c>
      <c r="D19" s="20">
        <f t="shared" si="0"/>
        <v>3.8629158824743173</v>
      </c>
      <c r="E19" s="32">
        <v>46650.7</v>
      </c>
      <c r="F19" s="33">
        <v>1552.1</v>
      </c>
      <c r="G19" s="34">
        <f t="shared" si="1"/>
        <v>3.3270669036048766</v>
      </c>
    </row>
    <row r="20" spans="1:10" ht="30.75" customHeight="1">
      <c r="A20" s="35" t="s">
        <v>35</v>
      </c>
      <c r="B20" s="18">
        <v>642.7</v>
      </c>
      <c r="C20" s="18">
        <v>29.5</v>
      </c>
      <c r="D20" s="20">
        <f t="shared" si="0"/>
        <v>4.590010891551268</v>
      </c>
      <c r="E20" s="18">
        <v>642.7</v>
      </c>
      <c r="F20" s="19">
        <v>29.5</v>
      </c>
      <c r="G20" s="20">
        <f t="shared" si="1"/>
        <v>4.590010891551268</v>
      </c>
      <c r="J20" s="1"/>
    </row>
    <row r="21" spans="1:7" ht="27" customHeight="1">
      <c r="A21" s="35" t="s">
        <v>6</v>
      </c>
      <c r="B21" s="18">
        <v>0</v>
      </c>
      <c r="C21" s="18">
        <v>227.1</v>
      </c>
      <c r="D21" s="20" t="e">
        <f t="shared" si="0"/>
        <v>#DIV/0!</v>
      </c>
      <c r="E21" s="18">
        <v>0</v>
      </c>
      <c r="F21" s="19">
        <v>227.1</v>
      </c>
      <c r="G21" s="20" t="e">
        <f t="shared" si="1"/>
        <v>#DIV/0!</v>
      </c>
    </row>
    <row r="22" spans="1:7" ht="18" customHeight="1">
      <c r="A22" s="35" t="s">
        <v>7</v>
      </c>
      <c r="B22" s="18">
        <v>315</v>
      </c>
      <c r="C22" s="18">
        <v>497.7</v>
      </c>
      <c r="D22" s="20">
        <f t="shared" si="0"/>
        <v>158</v>
      </c>
      <c r="E22" s="18">
        <v>315</v>
      </c>
      <c r="F22" s="19">
        <v>199.5</v>
      </c>
      <c r="G22" s="20">
        <f t="shared" si="1"/>
        <v>63.33333333333333</v>
      </c>
    </row>
    <row r="23" spans="1:7" ht="15.75" thickBot="1">
      <c r="A23" s="26" t="s">
        <v>36</v>
      </c>
      <c r="B23" s="27">
        <v>652.6</v>
      </c>
      <c r="C23" s="27">
        <v>41.6</v>
      </c>
      <c r="D23" s="20">
        <f t="shared" si="0"/>
        <v>6.374501992031872</v>
      </c>
      <c r="E23" s="27">
        <v>520.1</v>
      </c>
      <c r="F23" s="27">
        <v>123.4</v>
      </c>
      <c r="G23" s="27">
        <f t="shared" si="1"/>
        <v>23.72620649875024</v>
      </c>
    </row>
    <row r="24" spans="1:7" ht="15">
      <c r="A24" s="28" t="s">
        <v>8</v>
      </c>
      <c r="B24" s="36">
        <f>B25+B30+B33+B32+B31</f>
        <v>705655.4999999999</v>
      </c>
      <c r="C24" s="36">
        <f>C25+C30+C33+C32+C31</f>
        <v>172812.4</v>
      </c>
      <c r="D24" s="36">
        <f t="shared" si="0"/>
        <v>24.4896270205504</v>
      </c>
      <c r="E24" s="36">
        <f>E25+E30+E33+E32+E31</f>
        <v>702825.9999999999</v>
      </c>
      <c r="F24" s="36">
        <f>F25+F30+F33+F32+F31</f>
        <v>171756.1</v>
      </c>
      <c r="G24" s="30">
        <f t="shared" si="1"/>
        <v>24.437926314621265</v>
      </c>
    </row>
    <row r="25" spans="1:7" ht="15">
      <c r="A25" s="37" t="s">
        <v>52</v>
      </c>
      <c r="B25" s="18">
        <f>SUM(B26:B29)</f>
        <v>705655.4999999999</v>
      </c>
      <c r="C25" s="18">
        <f>SUM(C26:C29)</f>
        <v>173895.6</v>
      </c>
      <c r="D25" s="18">
        <f t="shared" si="0"/>
        <v>24.64312968580278</v>
      </c>
      <c r="E25" s="18">
        <f>SUM(E26:E29)</f>
        <v>702825.9999999999</v>
      </c>
      <c r="F25" s="18">
        <f>SUM(F26:F29)</f>
        <v>173188.2</v>
      </c>
      <c r="G25" s="20">
        <f t="shared" si="1"/>
        <v>24.64168940818923</v>
      </c>
    </row>
    <row r="26" spans="1:7" ht="15">
      <c r="A26" s="38" t="s">
        <v>42</v>
      </c>
      <c r="B26" s="18">
        <v>235666</v>
      </c>
      <c r="C26" s="18">
        <v>58916.4</v>
      </c>
      <c r="D26" s="18">
        <f t="shared" si="0"/>
        <v>24.999957567065252</v>
      </c>
      <c r="E26" s="18">
        <v>235666</v>
      </c>
      <c r="F26" s="18">
        <v>58916.4</v>
      </c>
      <c r="G26" s="20">
        <f t="shared" si="1"/>
        <v>24.999957567065252</v>
      </c>
    </row>
    <row r="27" spans="1:7" ht="15">
      <c r="A27" s="38" t="s">
        <v>43</v>
      </c>
      <c r="B27" s="18">
        <v>85135.3</v>
      </c>
      <c r="C27" s="18">
        <v>14639.4</v>
      </c>
      <c r="D27" s="18">
        <f t="shared" si="0"/>
        <v>17.19545241515564</v>
      </c>
      <c r="E27" s="18">
        <v>85135.3</v>
      </c>
      <c r="F27" s="18">
        <v>14639.4</v>
      </c>
      <c r="G27" s="20">
        <f t="shared" si="1"/>
        <v>17.19545241515564</v>
      </c>
    </row>
    <row r="28" spans="1:7" ht="15">
      <c r="A28" s="38" t="s">
        <v>44</v>
      </c>
      <c r="B28" s="18">
        <v>365531.1</v>
      </c>
      <c r="C28" s="18">
        <v>96168.3</v>
      </c>
      <c r="D28" s="18">
        <f t="shared" si="0"/>
        <v>26.309197767303523</v>
      </c>
      <c r="E28" s="18">
        <v>362701.6</v>
      </c>
      <c r="F28" s="18">
        <v>95460.9</v>
      </c>
      <c r="G28" s="20">
        <f t="shared" si="1"/>
        <v>26.319404160334557</v>
      </c>
    </row>
    <row r="29" spans="1:7" ht="15">
      <c r="A29" s="38" t="s">
        <v>45</v>
      </c>
      <c r="B29" s="18">
        <v>19323.1</v>
      </c>
      <c r="C29" s="18">
        <v>4171.5</v>
      </c>
      <c r="D29" s="18">
        <f t="shared" si="0"/>
        <v>21.588150969564925</v>
      </c>
      <c r="E29" s="18">
        <v>19323.1</v>
      </c>
      <c r="F29" s="19">
        <v>4171.5</v>
      </c>
      <c r="G29" s="20">
        <f t="shared" si="1"/>
        <v>21.588150969564925</v>
      </c>
    </row>
    <row r="30" spans="1:7" ht="15">
      <c r="A30" s="23" t="s">
        <v>37</v>
      </c>
      <c r="B30" s="21">
        <v>0</v>
      </c>
      <c r="C30" s="21">
        <v>353</v>
      </c>
      <c r="D30" s="21" t="e">
        <f t="shared" si="0"/>
        <v>#DIV/0!</v>
      </c>
      <c r="E30" s="21">
        <v>0</v>
      </c>
      <c r="F30" s="21">
        <v>0</v>
      </c>
      <c r="G30" s="21" t="e">
        <f t="shared" si="1"/>
        <v>#DIV/0!</v>
      </c>
    </row>
    <row r="31" spans="1:7" ht="91.5" customHeight="1">
      <c r="A31" s="73" t="s">
        <v>60</v>
      </c>
      <c r="B31" s="75">
        <v>0</v>
      </c>
      <c r="C31" s="74">
        <v>-5.7</v>
      </c>
      <c r="D31" s="21" t="e">
        <f t="shared" si="0"/>
        <v>#DIV/0!</v>
      </c>
      <c r="E31" s="75">
        <v>0</v>
      </c>
      <c r="F31" s="74">
        <v>-1.6</v>
      </c>
      <c r="G31" s="21" t="e">
        <f t="shared" si="1"/>
        <v>#DIV/0!</v>
      </c>
    </row>
    <row r="32" spans="1:7" ht="53.25" customHeight="1">
      <c r="A32" s="39" t="s">
        <v>57</v>
      </c>
      <c r="B32" s="24">
        <v>0</v>
      </c>
      <c r="C32" s="74">
        <v>0</v>
      </c>
      <c r="D32" s="21" t="e">
        <f t="shared" si="0"/>
        <v>#DIV/0!</v>
      </c>
      <c r="E32" s="74">
        <v>0</v>
      </c>
      <c r="F32" s="74">
        <v>0</v>
      </c>
      <c r="G32" s="21" t="e">
        <f t="shared" si="1"/>
        <v>#DIV/0!</v>
      </c>
    </row>
    <row r="33" spans="1:7" ht="45" customHeight="1" thickBot="1">
      <c r="A33" s="39" t="s">
        <v>47</v>
      </c>
      <c r="B33" s="40">
        <v>0</v>
      </c>
      <c r="C33" s="24">
        <v>-1430.5</v>
      </c>
      <c r="D33" s="21" t="e">
        <f t="shared" si="0"/>
        <v>#DIV/0!</v>
      </c>
      <c r="E33" s="75">
        <v>0</v>
      </c>
      <c r="F33" s="24">
        <v>-1430.5</v>
      </c>
      <c r="G33" s="21" t="e">
        <f t="shared" si="1"/>
        <v>#DIV/0!</v>
      </c>
    </row>
    <row r="34" spans="1:7" ht="18.75" thickBot="1">
      <c r="A34" s="41" t="s">
        <v>40</v>
      </c>
      <c r="B34" s="42">
        <f>B24+B18+B8</f>
        <v>967703.6999999998</v>
      </c>
      <c r="C34" s="42">
        <f>C24+C18+C8</f>
        <v>222086.3</v>
      </c>
      <c r="D34" s="42">
        <f>C34/B34*100</f>
        <v>22.949824414229276</v>
      </c>
      <c r="E34" s="42">
        <f>E24+E18+E8</f>
        <v>884558.9999999999</v>
      </c>
      <c r="F34" s="42">
        <f>F24+F18+F8</f>
        <v>201652.40000000002</v>
      </c>
      <c r="G34" s="43">
        <f>F34/E34*100</f>
        <v>22.796941752896082</v>
      </c>
    </row>
    <row r="35" spans="1:7" ht="17.25" customHeight="1">
      <c r="A35" s="60" t="s">
        <v>10</v>
      </c>
      <c r="B35" s="60"/>
      <c r="C35" s="60"/>
      <c r="D35" s="60"/>
      <c r="E35" s="60"/>
      <c r="F35" s="60"/>
      <c r="G35" s="60"/>
    </row>
    <row r="36" spans="1:7" ht="15">
      <c r="A36" s="17" t="s">
        <v>11</v>
      </c>
      <c r="B36" s="18">
        <v>138646.6</v>
      </c>
      <c r="C36" s="18">
        <v>28478.2</v>
      </c>
      <c r="D36" s="18">
        <f aca="true" t="shared" si="2" ref="D36:D50">C36/B36*100</f>
        <v>20.54013585619842</v>
      </c>
      <c r="E36" s="18">
        <v>71823</v>
      </c>
      <c r="F36" s="19">
        <v>13537.4</v>
      </c>
      <c r="G36" s="20">
        <f aca="true" t="shared" si="3" ref="G36:G50">F36/E36*100</f>
        <v>18.848279798950195</v>
      </c>
    </row>
    <row r="37" spans="1:7" ht="15">
      <c r="A37" s="17" t="s">
        <v>12</v>
      </c>
      <c r="B37" s="18">
        <v>2829.5</v>
      </c>
      <c r="C37" s="18">
        <v>541.2</v>
      </c>
      <c r="D37" s="18">
        <f t="shared" si="2"/>
        <v>19.12705424986747</v>
      </c>
      <c r="E37" s="18">
        <v>0</v>
      </c>
      <c r="F37" s="19">
        <v>0</v>
      </c>
      <c r="G37" s="20" t="e">
        <f t="shared" si="3"/>
        <v>#DIV/0!</v>
      </c>
    </row>
    <row r="38" spans="1:7" ht="28.5">
      <c r="A38" s="17" t="s">
        <v>13</v>
      </c>
      <c r="B38" s="18">
        <v>4531</v>
      </c>
      <c r="C38" s="18">
        <v>447.7</v>
      </c>
      <c r="D38" s="18">
        <f t="shared" si="2"/>
        <v>9.880821010814389</v>
      </c>
      <c r="E38" s="18">
        <v>4252.2</v>
      </c>
      <c r="F38" s="19">
        <v>447.7</v>
      </c>
      <c r="G38" s="20">
        <f t="shared" si="3"/>
        <v>10.52866751328724</v>
      </c>
    </row>
    <row r="39" spans="1:7" ht="21" customHeight="1">
      <c r="A39" s="17" t="s">
        <v>14</v>
      </c>
      <c r="B39" s="18">
        <v>55151.7</v>
      </c>
      <c r="C39" s="18">
        <v>7665</v>
      </c>
      <c r="D39" s="18">
        <f t="shared" si="2"/>
        <v>13.898030341766438</v>
      </c>
      <c r="E39" s="18">
        <v>27252.4</v>
      </c>
      <c r="F39" s="19">
        <v>1291.9</v>
      </c>
      <c r="G39" s="20">
        <f t="shared" si="3"/>
        <v>4.740499919273165</v>
      </c>
    </row>
    <row r="40" spans="1:7" ht="18.75" customHeight="1">
      <c r="A40" s="17" t="s">
        <v>15</v>
      </c>
      <c r="B40" s="18">
        <v>33451.3</v>
      </c>
      <c r="C40" s="18">
        <v>6467.7</v>
      </c>
      <c r="D40" s="18">
        <f t="shared" si="2"/>
        <v>19.334674586637888</v>
      </c>
      <c r="E40" s="18">
        <v>19708.4</v>
      </c>
      <c r="F40" s="19">
        <v>4204.4</v>
      </c>
      <c r="G40" s="20">
        <f t="shared" si="3"/>
        <v>21.333035659921652</v>
      </c>
    </row>
    <row r="41" spans="1:7" ht="15">
      <c r="A41" s="17" t="s">
        <v>56</v>
      </c>
      <c r="B41" s="18">
        <v>0</v>
      </c>
      <c r="C41" s="18">
        <v>0</v>
      </c>
      <c r="D41" s="18" t="e">
        <f t="shared" si="2"/>
        <v>#DIV/0!</v>
      </c>
      <c r="E41" s="18">
        <v>0</v>
      </c>
      <c r="F41" s="19">
        <v>0</v>
      </c>
      <c r="G41" s="20" t="e">
        <f t="shared" si="3"/>
        <v>#DIV/0!</v>
      </c>
    </row>
    <row r="42" spans="1:7" ht="19.5" customHeight="1">
      <c r="A42" s="17" t="s">
        <v>16</v>
      </c>
      <c r="B42" s="18">
        <v>617662.9</v>
      </c>
      <c r="C42" s="18">
        <v>135350.4</v>
      </c>
      <c r="D42" s="18">
        <f t="shared" si="2"/>
        <v>21.913312261429333</v>
      </c>
      <c r="E42" s="18">
        <v>617662.9</v>
      </c>
      <c r="F42" s="18">
        <v>135350.4</v>
      </c>
      <c r="G42" s="20">
        <f t="shared" si="3"/>
        <v>21.913312261429333</v>
      </c>
    </row>
    <row r="43" spans="1:7" ht="17.25" customHeight="1">
      <c r="A43" s="17" t="s">
        <v>17</v>
      </c>
      <c r="B43" s="18">
        <v>86697.9</v>
      </c>
      <c r="C43" s="18">
        <v>19692.8</v>
      </c>
      <c r="D43" s="18">
        <f t="shared" si="2"/>
        <v>22.714275662963</v>
      </c>
      <c r="E43" s="18">
        <v>83902.5</v>
      </c>
      <c r="F43" s="19">
        <v>18355.7</v>
      </c>
      <c r="G43" s="20">
        <f t="shared" si="3"/>
        <v>21.877417240249102</v>
      </c>
    </row>
    <row r="44" spans="1:7" ht="15">
      <c r="A44" s="17" t="s">
        <v>19</v>
      </c>
      <c r="B44" s="18">
        <v>0</v>
      </c>
      <c r="C44" s="18">
        <v>0</v>
      </c>
      <c r="D44" s="18" t="e">
        <f t="shared" si="2"/>
        <v>#DIV/0!</v>
      </c>
      <c r="E44" s="18">
        <v>0</v>
      </c>
      <c r="F44" s="19">
        <v>0</v>
      </c>
      <c r="G44" s="20" t="e">
        <f t="shared" si="3"/>
        <v>#DIV/0!</v>
      </c>
    </row>
    <row r="45" spans="1:7" ht="15">
      <c r="A45" s="17" t="s">
        <v>18</v>
      </c>
      <c r="B45" s="18">
        <v>47960.5</v>
      </c>
      <c r="C45" s="18">
        <v>6517.1</v>
      </c>
      <c r="D45" s="18">
        <f t="shared" si="2"/>
        <v>13.588473848270974</v>
      </c>
      <c r="E45" s="18">
        <v>42222</v>
      </c>
      <c r="F45" s="19">
        <v>4338</v>
      </c>
      <c r="G45" s="20">
        <f t="shared" si="3"/>
        <v>10.27426460139264</v>
      </c>
    </row>
    <row r="46" spans="1:7" ht="18.75" customHeight="1">
      <c r="A46" s="17" t="s">
        <v>20</v>
      </c>
      <c r="B46" s="18">
        <v>5108.4</v>
      </c>
      <c r="C46" s="18">
        <v>1182.8</v>
      </c>
      <c r="D46" s="18">
        <f t="shared" si="2"/>
        <v>23.154020828439435</v>
      </c>
      <c r="E46" s="18">
        <v>4916.4</v>
      </c>
      <c r="F46" s="19">
        <v>1140.8</v>
      </c>
      <c r="G46" s="20">
        <f t="shared" si="3"/>
        <v>23.20397038483443</v>
      </c>
    </row>
    <row r="47" spans="1:7" ht="17.25" customHeight="1">
      <c r="A47" s="37" t="s">
        <v>21</v>
      </c>
      <c r="B47" s="18">
        <v>10152.7</v>
      </c>
      <c r="C47" s="18">
        <v>1710.9</v>
      </c>
      <c r="D47" s="18">
        <f t="shared" si="2"/>
        <v>16.851674923911865</v>
      </c>
      <c r="E47" s="18">
        <v>10152.7</v>
      </c>
      <c r="F47" s="18">
        <v>1710.9</v>
      </c>
      <c r="G47" s="20">
        <f t="shared" si="3"/>
        <v>16.851674923911865</v>
      </c>
    </row>
    <row r="48" spans="1:7" ht="28.5">
      <c r="A48" s="17" t="s">
        <v>22</v>
      </c>
      <c r="B48" s="18">
        <v>291</v>
      </c>
      <c r="C48" s="18">
        <v>36.4</v>
      </c>
      <c r="D48" s="18">
        <f t="shared" si="2"/>
        <v>12.508591065292096</v>
      </c>
      <c r="E48" s="18">
        <v>59.5</v>
      </c>
      <c r="F48" s="19">
        <v>0</v>
      </c>
      <c r="G48" s="20">
        <f t="shared" si="3"/>
        <v>0</v>
      </c>
    </row>
    <row r="49" spans="1:7" ht="15.75" thickBot="1">
      <c r="A49" s="44" t="s">
        <v>23</v>
      </c>
      <c r="B49" s="24">
        <v>0</v>
      </c>
      <c r="C49" s="24">
        <v>0</v>
      </c>
      <c r="D49" s="24" t="e">
        <f t="shared" si="2"/>
        <v>#DIV/0!</v>
      </c>
      <c r="E49" s="24">
        <v>24232.5</v>
      </c>
      <c r="F49" s="45">
        <v>9177.6</v>
      </c>
      <c r="G49" s="46">
        <f t="shared" si="3"/>
        <v>37.87310430207366</v>
      </c>
    </row>
    <row r="50" spans="1:7" ht="18.75" thickBot="1">
      <c r="A50" s="41" t="s">
        <v>24</v>
      </c>
      <c r="B50" s="47">
        <f>SUM(B36:B49)</f>
        <v>1002483.5</v>
      </c>
      <c r="C50" s="47">
        <f>SUM(C36:C49)</f>
        <v>208090.19999999998</v>
      </c>
      <c r="D50" s="47">
        <f t="shared" si="2"/>
        <v>20.757468826170207</v>
      </c>
      <c r="E50" s="47">
        <f>E49+E48+E47+E46+E45+E44+E43+E42+E40+E39+E38+E37+E36</f>
        <v>906184.5</v>
      </c>
      <c r="F50" s="47">
        <f>F49+F48+F47+F46+F45+F44+F43+F42+F40+F39+F38+F37+F36</f>
        <v>189554.8</v>
      </c>
      <c r="G50" s="48">
        <f t="shared" si="3"/>
        <v>20.917903583652116</v>
      </c>
    </row>
    <row r="51" spans="1:7" ht="15">
      <c r="A51" s="9"/>
      <c r="B51" s="10"/>
      <c r="C51" s="10"/>
      <c r="D51" s="10"/>
      <c r="E51" s="10"/>
      <c r="F51" s="10"/>
      <c r="G51" s="10"/>
    </row>
    <row r="52" spans="1:7" ht="18">
      <c r="A52" s="12" t="s">
        <v>51</v>
      </c>
      <c r="B52" s="11"/>
      <c r="C52" s="11"/>
      <c r="D52" s="11"/>
      <c r="E52" s="11"/>
      <c r="F52" s="11"/>
      <c r="G52" s="11"/>
    </row>
    <row r="53" spans="1:7" ht="15.75" thickBot="1">
      <c r="A53" s="59" t="s">
        <v>3</v>
      </c>
      <c r="B53" s="59"/>
      <c r="C53" s="59"/>
      <c r="D53" s="49"/>
      <c r="E53" s="49"/>
      <c r="F53" s="49"/>
      <c r="G53" s="49"/>
    </row>
    <row r="54" spans="1:7" ht="15.75" thickBot="1">
      <c r="A54" s="61" t="s">
        <v>25</v>
      </c>
      <c r="B54" s="62"/>
      <c r="C54" s="50" t="s">
        <v>54</v>
      </c>
      <c r="D54" s="4"/>
      <c r="E54" s="4"/>
      <c r="F54" s="4"/>
      <c r="G54" s="4"/>
    </row>
    <row r="55" spans="1:7" ht="15">
      <c r="A55" s="63" t="s">
        <v>26</v>
      </c>
      <c r="B55" s="64"/>
      <c r="C55" s="51" t="s">
        <v>46</v>
      </c>
      <c r="D55" s="4"/>
      <c r="E55" s="4"/>
      <c r="F55" s="4"/>
      <c r="G55" s="4"/>
    </row>
    <row r="56" spans="1:7" ht="15">
      <c r="A56" s="65" t="s">
        <v>27</v>
      </c>
      <c r="B56" s="66"/>
      <c r="C56" s="52">
        <v>1044.5</v>
      </c>
      <c r="D56" s="4"/>
      <c r="E56" s="4"/>
      <c r="F56" s="4"/>
      <c r="G56" s="4"/>
    </row>
    <row r="57" spans="1:7" ht="30.75" customHeight="1">
      <c r="A57" s="65" t="s">
        <v>55</v>
      </c>
      <c r="B57" s="66"/>
      <c r="C57" s="52">
        <v>59772</v>
      </c>
      <c r="D57" s="4"/>
      <c r="E57" s="4"/>
      <c r="F57" s="4"/>
      <c r="G57" s="4"/>
    </row>
    <row r="58" spans="1:7" ht="15">
      <c r="A58" s="65" t="s">
        <v>28</v>
      </c>
      <c r="B58" s="66"/>
      <c r="C58" s="53" t="s">
        <v>46</v>
      </c>
      <c r="D58" s="4"/>
      <c r="E58" s="4"/>
      <c r="F58" s="4"/>
      <c r="G58" s="4"/>
    </row>
    <row r="59" spans="1:7" ht="18">
      <c r="A59" s="57" t="s">
        <v>29</v>
      </c>
      <c r="B59" s="58"/>
      <c r="C59" s="56">
        <f>C56+C57</f>
        <v>60816.5</v>
      </c>
      <c r="D59" s="4"/>
      <c r="E59" s="4"/>
      <c r="F59" s="4"/>
      <c r="G59" s="4"/>
    </row>
    <row r="60" spans="1:7" ht="15">
      <c r="A60" s="3"/>
      <c r="B60" s="3"/>
      <c r="C60" s="3"/>
      <c r="D60" s="3"/>
      <c r="E60" s="3"/>
      <c r="F60" s="3"/>
      <c r="G60" s="3"/>
    </row>
  </sheetData>
  <sheetProtection/>
  <mergeCells count="14">
    <mergeCell ref="E2:G2"/>
    <mergeCell ref="E3:G3"/>
    <mergeCell ref="A57:B57"/>
    <mergeCell ref="B5:D5"/>
    <mergeCell ref="A5:A6"/>
    <mergeCell ref="E5:G5"/>
    <mergeCell ref="A7:G7"/>
    <mergeCell ref="A59:B59"/>
    <mergeCell ref="A53:C53"/>
    <mergeCell ref="A35:G35"/>
    <mergeCell ref="A54:B54"/>
    <mergeCell ref="A55:B55"/>
    <mergeCell ref="A56:B56"/>
    <mergeCell ref="A58:B58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1</cp:lastModifiedBy>
  <cp:lastPrinted>2024-04-12T09:12:00Z</cp:lastPrinted>
  <dcterms:created xsi:type="dcterms:W3CDTF">2014-09-16T05:33:49Z</dcterms:created>
  <dcterms:modified xsi:type="dcterms:W3CDTF">2024-04-12T09:27:48Z</dcterms:modified>
  <cp:category/>
  <cp:version/>
  <cp:contentType/>
  <cp:contentStatus/>
</cp:coreProperties>
</file>